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<sst xmlns="http://schemas.openxmlformats.org/spreadsheetml/2006/main" count="193" uniqueCount="175">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</sst>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justify" vertical="top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8">
      <selection activeCell="A88" sqref="A1:IV16384"/>
    </sheetView>
  </sheetViews>
  <sheetFormatPr defaultColWidth="9.00390625" defaultRowHeight="16.5" customHeight="1"/>
  <cols>
    <col min="1" max="61" width="0.875" style="69" customWidth="1"/>
    <col min="62" max="74" width="1.12109375" style="69" customWidth="1"/>
    <col min="75" max="16384" width="0.875" style="6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5" customFormat="1" ht="14.25" customHeight="1">
      <c r="A18" s="7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8:105" s="8" customFormat="1" ht="13.5" customHeight="1">
      <c r="H19" s="5"/>
      <c r="I19" s="5"/>
      <c r="J19" s="5"/>
      <c r="K19" s="5"/>
      <c r="L19" s="5"/>
      <c r="M19" s="5"/>
      <c r="N19" s="5"/>
      <c r="O19" s="9"/>
      <c r="P19" s="9"/>
      <c r="Y19" s="5"/>
      <c r="Z19" s="5"/>
      <c r="AA19" s="5"/>
      <c r="AB19" s="5"/>
      <c r="AC19" s="5"/>
      <c r="AD19" s="5"/>
      <c r="AJ19" s="5"/>
      <c r="AK19" s="5"/>
      <c r="AL19" s="10" t="s">
        <v>132</v>
      </c>
      <c r="AM19" s="11" t="s">
        <v>173</v>
      </c>
      <c r="AN19" s="11"/>
      <c r="AO19" s="11"/>
      <c r="AP19" s="11"/>
      <c r="AQ19" s="11"/>
      <c r="AR19" s="7" t="s">
        <v>3</v>
      </c>
      <c r="AS19" s="7"/>
      <c r="AT19" s="11" t="s">
        <v>174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7" t="s">
        <v>3</v>
      </c>
      <c r="BJ19" s="7"/>
      <c r="BK19" s="11" t="s">
        <v>172</v>
      </c>
      <c r="BL19" s="11"/>
      <c r="BM19" s="11"/>
      <c r="BN19" s="11"/>
      <c r="BO19" s="11"/>
      <c r="BP19" s="11"/>
      <c r="BQ19" s="11"/>
      <c r="BR19" s="11"/>
      <c r="BS19" s="12" t="s">
        <v>131</v>
      </c>
      <c r="BU19" s="9"/>
      <c r="BX19" s="5"/>
      <c r="BY19" s="5"/>
      <c r="BZ19" s="5"/>
      <c r="CA19" s="5"/>
      <c r="CB19" s="5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8:105" s="8" customFormat="1" ht="36.75" customHeight="1">
      <c r="H20" s="14" t="s">
        <v>167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3"/>
    </row>
    <row r="21" spans="8:105" s="8" customFormat="1" ht="24" customHeight="1">
      <c r="H21" s="15" t="s">
        <v>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Z21" s="13"/>
      <c r="DA21" s="13"/>
    </row>
    <row r="22" spans="1:108" s="19" customFormat="1" ht="15.75" customHeight="1">
      <c r="A22" s="16"/>
      <c r="B22" s="17" t="s">
        <v>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24" customFormat="1" ht="62.25" customHeight="1">
      <c r="A23" s="20" t="s">
        <v>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/>
      <c r="BA23" s="23" t="s">
        <v>13</v>
      </c>
      <c r="BB23" s="21"/>
      <c r="BC23" s="21"/>
      <c r="BD23" s="21"/>
      <c r="BE23" s="21"/>
      <c r="BF23" s="21"/>
      <c r="BG23" s="21"/>
      <c r="BH23" s="21"/>
      <c r="BI23" s="22"/>
      <c r="BJ23" s="23" t="s">
        <v>14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2"/>
      <c r="BW23" s="20" t="s">
        <v>9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2"/>
      <c r="CM23" s="23" t="s">
        <v>15</v>
      </c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24" customFormat="1" ht="14.25" customHeight="1">
      <c r="A24" s="20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2"/>
      <c r="BA24" s="20">
        <v>2</v>
      </c>
      <c r="BB24" s="21"/>
      <c r="BC24" s="21"/>
      <c r="BD24" s="21"/>
      <c r="BE24" s="21"/>
      <c r="BF24" s="21"/>
      <c r="BG24" s="21"/>
      <c r="BH24" s="21"/>
      <c r="BI24" s="22"/>
      <c r="BJ24" s="20">
        <v>3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>
        <v>4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2"/>
      <c r="CM24" s="20">
        <v>5</v>
      </c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19" customFormat="1" ht="15.75" customHeight="1">
      <c r="A25" s="16"/>
      <c r="B25" s="25" t="s">
        <v>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35" customFormat="1" ht="15.75" customHeight="1">
      <c r="A26" s="27"/>
      <c r="B26" s="17" t="s">
        <v>133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28"/>
      <c r="BA26" s="29" t="s">
        <v>16</v>
      </c>
      <c r="BB26" s="30"/>
      <c r="BC26" s="30"/>
      <c r="BD26" s="30"/>
      <c r="BE26" s="30"/>
      <c r="BF26" s="30"/>
      <c r="BG26" s="30"/>
      <c r="BH26" s="30"/>
      <c r="BI26" s="31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20">
        <v>1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2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35" customFormat="1" ht="15.75" customHeight="1">
      <c r="A27" s="27"/>
      <c r="B27" s="17" t="s">
        <v>165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8"/>
      <c r="BA27" s="29" t="s">
        <v>17</v>
      </c>
      <c r="BB27" s="30"/>
      <c r="BC27" s="30"/>
      <c r="BD27" s="30"/>
      <c r="BE27" s="30"/>
      <c r="BF27" s="30"/>
      <c r="BG27" s="30"/>
      <c r="BH27" s="30"/>
      <c r="BI27" s="31"/>
      <c r="BJ27" s="32"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20">
        <v>1</v>
      </c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2"/>
      <c r="CM27" s="32">
        <f>BW27*BJ27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35" customFormat="1" ht="15.75" customHeight="1">
      <c r="A28" s="27"/>
      <c r="B28" s="17" t="s">
        <v>134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8"/>
      <c r="BA28" s="29" t="s">
        <v>18</v>
      </c>
      <c r="BB28" s="30"/>
      <c r="BC28" s="30"/>
      <c r="BD28" s="30"/>
      <c r="BE28" s="30"/>
      <c r="BF28" s="30"/>
      <c r="BG28" s="30"/>
      <c r="BH28" s="30"/>
      <c r="BI28" s="31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20">
        <v>1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2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35" customFormat="1" ht="15.75" customHeight="1">
      <c r="A29" s="27"/>
      <c r="B29" s="17" t="s">
        <v>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28"/>
      <c r="BA29" s="29" t="s">
        <v>19</v>
      </c>
      <c r="BB29" s="30"/>
      <c r="BC29" s="30"/>
      <c r="BD29" s="30"/>
      <c r="BE29" s="30"/>
      <c r="BF29" s="30"/>
      <c r="BG29" s="30"/>
      <c r="BH29" s="30"/>
      <c r="BI29" s="31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20">
        <v>0.5</v>
      </c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2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35" customFormat="1" ht="15.75" customHeight="1">
      <c r="A30" s="27"/>
      <c r="B30" s="17" t="s">
        <v>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28"/>
      <c r="BA30" s="29" t="s">
        <v>21</v>
      </c>
      <c r="BB30" s="30"/>
      <c r="BC30" s="30"/>
      <c r="BD30" s="30"/>
      <c r="BE30" s="30"/>
      <c r="BF30" s="30"/>
      <c r="BG30" s="30"/>
      <c r="BH30" s="30"/>
      <c r="BI30" s="31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20">
        <v>0.5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2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35" customFormat="1" ht="15.75" customHeight="1">
      <c r="A31" s="36"/>
      <c r="B31" s="37" t="s">
        <v>135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8"/>
      <c r="BA31" s="39" t="s">
        <v>22</v>
      </c>
      <c r="BB31" s="40"/>
      <c r="BC31" s="40"/>
      <c r="BD31" s="40"/>
      <c r="BE31" s="40"/>
      <c r="BF31" s="40"/>
      <c r="BG31" s="40"/>
      <c r="BH31" s="40"/>
      <c r="BI31" s="41"/>
      <c r="BJ31" s="42">
        <f>SUM(BJ26:BJ30)</f>
        <v>0</v>
      </c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4"/>
      <c r="BW31" s="45" t="s">
        <v>34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7"/>
      <c r="CM31" s="42">
        <f>SUM(CM26:CM30)</f>
        <v>0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35" customFormat="1" ht="15.75" customHeight="1">
      <c r="A32" s="27"/>
      <c r="B32" s="25" t="s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35" customFormat="1" ht="30" customHeight="1">
      <c r="A33" s="27"/>
      <c r="B33" s="48" t="s">
        <v>10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9"/>
      <c r="BA33" s="50" t="s">
        <v>23</v>
      </c>
      <c r="BB33" s="51"/>
      <c r="BC33" s="51"/>
      <c r="BD33" s="51"/>
      <c r="BE33" s="51"/>
      <c r="BF33" s="51"/>
      <c r="BG33" s="51"/>
      <c r="BH33" s="51"/>
      <c r="BI33" s="52"/>
      <c r="BJ33" s="53">
        <v>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35" customFormat="1" ht="30" customHeight="1">
      <c r="A34" s="27"/>
      <c r="B34" s="48" t="s">
        <v>11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9"/>
      <c r="BA34" s="50" t="s">
        <v>27</v>
      </c>
      <c r="BB34" s="51"/>
      <c r="BC34" s="51"/>
      <c r="BD34" s="51"/>
      <c r="BE34" s="51"/>
      <c r="BF34" s="51"/>
      <c r="BG34" s="51"/>
      <c r="BH34" s="51"/>
      <c r="BI34" s="52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35" customFormat="1" ht="15.75" customHeight="1">
      <c r="A35" s="36"/>
      <c r="B35" s="17" t="s">
        <v>136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8"/>
      <c r="BA35" s="29" t="s">
        <v>30</v>
      </c>
      <c r="BB35" s="30"/>
      <c r="BC35" s="30"/>
      <c r="BD35" s="30"/>
      <c r="BE35" s="30"/>
      <c r="BF35" s="30"/>
      <c r="BG35" s="30"/>
      <c r="BH35" s="30"/>
      <c r="BI35" s="31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20" t="s">
        <v>34</v>
      </c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2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35" customFormat="1" ht="15.75" customHeight="1">
      <c r="A36" s="27"/>
      <c r="B36" s="25" t="s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35" customFormat="1" ht="102" customHeight="1">
      <c r="A37" s="27"/>
      <c r="B37" s="48" t="s">
        <v>25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9"/>
      <c r="BA37" s="29" t="s">
        <v>31</v>
      </c>
      <c r="BB37" s="30"/>
      <c r="BC37" s="30"/>
      <c r="BD37" s="30"/>
      <c r="BE37" s="30"/>
      <c r="BF37" s="30"/>
      <c r="BG37" s="30"/>
      <c r="BH37" s="30"/>
      <c r="BI37" s="31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20">
        <v>1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2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35" customFormat="1" ht="15.75" customHeight="1">
      <c r="A38" s="27"/>
      <c r="B38" s="17" t="s">
        <v>28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28"/>
      <c r="BA38" s="29" t="s">
        <v>32</v>
      </c>
      <c r="BB38" s="30"/>
      <c r="BC38" s="30"/>
      <c r="BD38" s="30"/>
      <c r="BE38" s="30"/>
      <c r="BF38" s="30"/>
      <c r="BG38" s="30"/>
      <c r="BH38" s="30"/>
      <c r="BI38" s="31"/>
      <c r="BJ38" s="32">
        <v>700082.31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20">
        <v>1</v>
      </c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2"/>
      <c r="CM38" s="32">
        <f>BW38*BJ38</f>
        <v>700082.31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35" customFormat="1" ht="15.75" customHeight="1">
      <c r="A39" s="27"/>
      <c r="B39" s="17" t="s">
        <v>137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28"/>
      <c r="BA39" s="29" t="s">
        <v>33</v>
      </c>
      <c r="BB39" s="30"/>
      <c r="BC39" s="30"/>
      <c r="BD39" s="30"/>
      <c r="BE39" s="30"/>
      <c r="BF39" s="30"/>
      <c r="BG39" s="30"/>
      <c r="BH39" s="30"/>
      <c r="BI39" s="31"/>
      <c r="BJ39" s="32">
        <f>SUM(BJ37:BJ38)</f>
        <v>700082.31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20" t="s">
        <v>34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2"/>
      <c r="CM39" s="32">
        <f>CM37+CM38</f>
        <v>700082.31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35" customFormat="1" ht="15.75" customHeight="1">
      <c r="A40" s="27"/>
      <c r="B40" s="25" t="s">
        <v>29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35" customFormat="1" ht="30" customHeight="1">
      <c r="A41" s="27"/>
      <c r="B41" s="48" t="s">
        <v>26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28"/>
      <c r="BA41" s="29" t="s">
        <v>35</v>
      </c>
      <c r="BB41" s="30"/>
      <c r="BC41" s="30"/>
      <c r="BD41" s="30"/>
      <c r="BE41" s="30"/>
      <c r="BF41" s="30"/>
      <c r="BG41" s="30"/>
      <c r="BH41" s="30"/>
      <c r="BI41" s="31"/>
      <c r="BJ41" s="32">
        <v>7160042.1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20">
        <v>1</v>
      </c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2"/>
      <c r="CM41" s="32">
        <f>BW41*BJ41</f>
        <v>7160042.1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35" customFormat="1" ht="73.5" customHeight="1">
      <c r="A42" s="27"/>
      <c r="B42" s="48" t="s">
        <v>138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28"/>
      <c r="BA42" s="29" t="s">
        <v>36</v>
      </c>
      <c r="BB42" s="30"/>
      <c r="BC42" s="30"/>
      <c r="BD42" s="30"/>
      <c r="BE42" s="30"/>
      <c r="BF42" s="30"/>
      <c r="BG42" s="30"/>
      <c r="BH42" s="30"/>
      <c r="BI42" s="31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20">
        <v>1</v>
      </c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2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35" customFormat="1" ht="58.5" customHeight="1">
      <c r="A43" s="27"/>
      <c r="B43" s="48" t="s">
        <v>139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28"/>
      <c r="BA43" s="29" t="s">
        <v>38</v>
      </c>
      <c r="BB43" s="30"/>
      <c r="BC43" s="30"/>
      <c r="BD43" s="30"/>
      <c r="BE43" s="30"/>
      <c r="BF43" s="30"/>
      <c r="BG43" s="30"/>
      <c r="BH43" s="30"/>
      <c r="BI43" s="31"/>
      <c r="BJ43" s="32">
        <v>114438190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20">
        <v>0.5</v>
      </c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2"/>
      <c r="CM43" s="32">
        <f t="shared" si="0"/>
        <v>57219095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35" customFormat="1" ht="59.25" customHeight="1">
      <c r="A44" s="27"/>
      <c r="B44" s="48" t="s">
        <v>37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28"/>
      <c r="BA44" s="29" t="s">
        <v>39</v>
      </c>
      <c r="BB44" s="30"/>
      <c r="BC44" s="30"/>
      <c r="BD44" s="30"/>
      <c r="BE44" s="30"/>
      <c r="BF44" s="30"/>
      <c r="BG44" s="30"/>
      <c r="BH44" s="30"/>
      <c r="BI44" s="31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20">
        <v>0.1</v>
      </c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2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35" customFormat="1" ht="30" customHeight="1">
      <c r="A45" s="27"/>
      <c r="B45" s="48" t="s">
        <v>41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28"/>
      <c r="BA45" s="29" t="s">
        <v>40</v>
      </c>
      <c r="BB45" s="30"/>
      <c r="BC45" s="30"/>
      <c r="BD45" s="30"/>
      <c r="BE45" s="30"/>
      <c r="BF45" s="30"/>
      <c r="BG45" s="30"/>
      <c r="BH45" s="30"/>
      <c r="BI45" s="31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20">
        <v>0.5</v>
      </c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2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35" customFormat="1" ht="87.75" customHeight="1">
      <c r="A46" s="27"/>
      <c r="B46" s="48" t="s">
        <v>42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8"/>
      <c r="BA46" s="29" t="s">
        <v>44</v>
      </c>
      <c r="BB46" s="30"/>
      <c r="BC46" s="30"/>
      <c r="BD46" s="30"/>
      <c r="BE46" s="30"/>
      <c r="BF46" s="30"/>
      <c r="BG46" s="30"/>
      <c r="BH46" s="30"/>
      <c r="BI46" s="31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20">
        <v>1</v>
      </c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2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35" customFormat="1" ht="45" customHeight="1">
      <c r="A47" s="27"/>
      <c r="B47" s="48" t="s">
        <v>43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28"/>
      <c r="BA47" s="29" t="s">
        <v>45</v>
      </c>
      <c r="BB47" s="30"/>
      <c r="BC47" s="30"/>
      <c r="BD47" s="30"/>
      <c r="BE47" s="30"/>
      <c r="BF47" s="30"/>
      <c r="BG47" s="30"/>
      <c r="BH47" s="30"/>
      <c r="BI47" s="31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20">
        <v>1</v>
      </c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2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35" customFormat="1" ht="30" customHeight="1">
      <c r="A48" s="27"/>
      <c r="B48" s="48" t="s">
        <v>48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8"/>
      <c r="BA48" s="29" t="s">
        <v>46</v>
      </c>
      <c r="BB48" s="30"/>
      <c r="BC48" s="30"/>
      <c r="BD48" s="30"/>
      <c r="BE48" s="30"/>
      <c r="BF48" s="30"/>
      <c r="BG48" s="30"/>
      <c r="BH48" s="30"/>
      <c r="BI48" s="31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20">
        <v>1</v>
      </c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2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35" customFormat="1" ht="15.75" customHeight="1">
      <c r="A49" s="27"/>
      <c r="B49" s="17" t="s">
        <v>49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8"/>
      <c r="BA49" s="29" t="s">
        <v>47</v>
      </c>
      <c r="BB49" s="30"/>
      <c r="BC49" s="30"/>
      <c r="BD49" s="30"/>
      <c r="BE49" s="30"/>
      <c r="BF49" s="30"/>
      <c r="BG49" s="30"/>
      <c r="BH49" s="30"/>
      <c r="BI49" s="31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20">
        <v>0.1</v>
      </c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2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35" customFormat="1" ht="45" customHeight="1">
      <c r="A50" s="27"/>
      <c r="B50" s="48" t="s">
        <v>50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28"/>
      <c r="BA50" s="29" t="s">
        <v>51</v>
      </c>
      <c r="BB50" s="30"/>
      <c r="BC50" s="30"/>
      <c r="BD50" s="30"/>
      <c r="BE50" s="30"/>
      <c r="BF50" s="30"/>
      <c r="BG50" s="30"/>
      <c r="BH50" s="30"/>
      <c r="BI50" s="31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20">
        <v>1</v>
      </c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2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35" customFormat="1" ht="58.5" customHeight="1">
      <c r="A51" s="27"/>
      <c r="B51" s="48" t="s">
        <v>140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28"/>
      <c r="BA51" s="29" t="s">
        <v>52</v>
      </c>
      <c r="BB51" s="30"/>
      <c r="BC51" s="30"/>
      <c r="BD51" s="30"/>
      <c r="BE51" s="30"/>
      <c r="BF51" s="30"/>
      <c r="BG51" s="30"/>
      <c r="BH51" s="30"/>
      <c r="BI51" s="31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20">
        <v>0.5</v>
      </c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2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35" customFormat="1" ht="45" customHeight="1">
      <c r="A52" s="27"/>
      <c r="B52" s="48" t="s">
        <v>141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28"/>
      <c r="BA52" s="29" t="s">
        <v>54</v>
      </c>
      <c r="BB52" s="30"/>
      <c r="BC52" s="30"/>
      <c r="BD52" s="30"/>
      <c r="BE52" s="30"/>
      <c r="BF52" s="30"/>
      <c r="BG52" s="30"/>
      <c r="BH52" s="30"/>
      <c r="BI52" s="31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20">
        <v>1</v>
      </c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2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35" customFormat="1" ht="45" customHeight="1">
      <c r="A53" s="27"/>
      <c r="B53" s="48" t="s">
        <v>143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28"/>
      <c r="BA53" s="29" t="s">
        <v>55</v>
      </c>
      <c r="BB53" s="30"/>
      <c r="BC53" s="30"/>
      <c r="BD53" s="30"/>
      <c r="BE53" s="30"/>
      <c r="BF53" s="30"/>
      <c r="BG53" s="30"/>
      <c r="BH53" s="30"/>
      <c r="BI53" s="31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20">
        <v>1</v>
      </c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2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35" customFormat="1" ht="58.5" customHeight="1">
      <c r="A54" s="27"/>
      <c r="B54" s="48" t="s">
        <v>142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28"/>
      <c r="BA54" s="29" t="s">
        <v>56</v>
      </c>
      <c r="BB54" s="30"/>
      <c r="BC54" s="30"/>
      <c r="BD54" s="30"/>
      <c r="BE54" s="30"/>
      <c r="BF54" s="30"/>
      <c r="BG54" s="30"/>
      <c r="BH54" s="30"/>
      <c r="BI54" s="31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20">
        <v>1</v>
      </c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2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35" customFormat="1" ht="15.75" customHeight="1">
      <c r="A55" s="27"/>
      <c r="B55" s="59" t="s">
        <v>144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28"/>
      <c r="BA55" s="29" t="s">
        <v>57</v>
      </c>
      <c r="BB55" s="30"/>
      <c r="BC55" s="30"/>
      <c r="BD55" s="30"/>
      <c r="BE55" s="30"/>
      <c r="BF55" s="30"/>
      <c r="BG55" s="30"/>
      <c r="BH55" s="30"/>
      <c r="BI55" s="31"/>
      <c r="BJ55" s="32">
        <f>SUM(BJ41:BJ54)</f>
        <v>121598232.1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20" t="s">
        <v>34</v>
      </c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2"/>
      <c r="CM55" s="32">
        <f>SUM(CM41:CM54)</f>
        <v>64379137.1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35" customFormat="1" ht="15.75" customHeight="1">
      <c r="A56" s="27"/>
      <c r="B56" s="25" t="s">
        <v>53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35" customFormat="1" ht="30" customHeight="1">
      <c r="A57" s="27"/>
      <c r="B57" s="48" t="s">
        <v>59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28"/>
      <c r="BA57" s="29" t="s">
        <v>58</v>
      </c>
      <c r="BB57" s="30"/>
      <c r="BC57" s="30"/>
      <c r="BD57" s="30"/>
      <c r="BE57" s="30"/>
      <c r="BF57" s="30"/>
      <c r="BG57" s="30"/>
      <c r="BH57" s="30"/>
      <c r="BI57" s="31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20">
        <v>1</v>
      </c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2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35" customFormat="1" ht="59.25" customHeight="1">
      <c r="A58" s="27"/>
      <c r="B58" s="48" t="s">
        <v>145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28"/>
      <c r="BA58" s="29" t="s">
        <v>60</v>
      </c>
      <c r="BB58" s="30"/>
      <c r="BC58" s="30"/>
      <c r="BD58" s="30"/>
      <c r="BE58" s="30"/>
      <c r="BF58" s="30"/>
      <c r="BG58" s="30"/>
      <c r="BH58" s="30"/>
      <c r="BI58" s="31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20">
        <v>1</v>
      </c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2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35" customFormat="1" ht="87.75" customHeight="1">
      <c r="A59" s="27"/>
      <c r="B59" s="48" t="s">
        <v>164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28"/>
      <c r="BA59" s="29" t="s">
        <v>61</v>
      </c>
      <c r="BB59" s="30"/>
      <c r="BC59" s="30"/>
      <c r="BD59" s="30"/>
      <c r="BE59" s="30"/>
      <c r="BF59" s="30"/>
      <c r="BG59" s="30"/>
      <c r="BH59" s="30"/>
      <c r="BI59" s="31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20">
        <v>1</v>
      </c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2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35" customFormat="1" ht="73.5" customHeight="1">
      <c r="A60" s="27"/>
      <c r="B60" s="48" t="s">
        <v>146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28"/>
      <c r="BA60" s="29" t="s">
        <v>62</v>
      </c>
      <c r="BB60" s="30"/>
      <c r="BC60" s="30"/>
      <c r="BD60" s="30"/>
      <c r="BE60" s="30"/>
      <c r="BF60" s="30"/>
      <c r="BG60" s="30"/>
      <c r="BH60" s="30"/>
      <c r="BI60" s="31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20">
        <v>0.1</v>
      </c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2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35" customFormat="1" ht="88.5" customHeight="1">
      <c r="A61" s="27"/>
      <c r="B61" s="48" t="s">
        <v>147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28"/>
      <c r="BA61" s="29" t="s">
        <v>63</v>
      </c>
      <c r="BB61" s="30"/>
      <c r="BC61" s="30"/>
      <c r="BD61" s="30"/>
      <c r="BE61" s="30"/>
      <c r="BF61" s="30"/>
      <c r="BG61" s="30"/>
      <c r="BH61" s="30"/>
      <c r="BI61" s="31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20">
        <v>1</v>
      </c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2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35" customFormat="1" ht="88.5" customHeight="1">
      <c r="A62" s="27"/>
      <c r="B62" s="48" t="s">
        <v>148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28"/>
      <c r="BA62" s="29" t="s">
        <v>64</v>
      </c>
      <c r="BB62" s="30"/>
      <c r="BC62" s="30"/>
      <c r="BD62" s="30"/>
      <c r="BE62" s="30"/>
      <c r="BF62" s="30"/>
      <c r="BG62" s="30"/>
      <c r="BH62" s="30"/>
      <c r="BI62" s="31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20">
        <v>0.1</v>
      </c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2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35" customFormat="1" ht="131.25" customHeight="1">
      <c r="A63" s="27"/>
      <c r="B63" s="48" t="s">
        <v>149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28"/>
      <c r="BA63" s="29" t="s">
        <v>65</v>
      </c>
      <c r="BB63" s="30"/>
      <c r="BC63" s="30"/>
      <c r="BD63" s="30"/>
      <c r="BE63" s="30"/>
      <c r="BF63" s="30"/>
      <c r="BG63" s="30"/>
      <c r="BH63" s="30"/>
      <c r="BI63" s="31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20">
        <v>1</v>
      </c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2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35" customFormat="1" ht="102" customHeight="1">
      <c r="A64" s="27"/>
      <c r="B64" s="48" t="s">
        <v>163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28"/>
      <c r="BA64" s="29" t="s">
        <v>66</v>
      </c>
      <c r="BB64" s="30"/>
      <c r="BC64" s="30"/>
      <c r="BD64" s="30"/>
      <c r="BE64" s="30"/>
      <c r="BF64" s="30"/>
      <c r="BG64" s="30"/>
      <c r="BH64" s="30"/>
      <c r="BI64" s="31"/>
      <c r="BJ64" s="32">
        <v>14173790.21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20">
        <v>1</v>
      </c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2"/>
      <c r="CM64" s="32">
        <f t="shared" si="1"/>
        <v>14173790.21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35" customFormat="1" ht="30" customHeight="1">
      <c r="A65" s="27"/>
      <c r="B65" s="48" t="s">
        <v>77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8"/>
      <c r="BA65" s="29" t="s">
        <v>67</v>
      </c>
      <c r="BB65" s="30"/>
      <c r="BC65" s="30"/>
      <c r="BD65" s="30"/>
      <c r="BE65" s="30"/>
      <c r="BF65" s="30"/>
      <c r="BG65" s="30"/>
      <c r="BH65" s="30"/>
      <c r="BI65" s="31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20">
        <v>1</v>
      </c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2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35" customFormat="1" ht="59.25" customHeight="1">
      <c r="A66" s="27"/>
      <c r="B66" s="48" t="s">
        <v>78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28"/>
      <c r="BA66" s="29" t="s">
        <v>68</v>
      </c>
      <c r="BB66" s="30"/>
      <c r="BC66" s="30"/>
      <c r="BD66" s="30"/>
      <c r="BE66" s="30"/>
      <c r="BF66" s="30"/>
      <c r="BG66" s="30"/>
      <c r="BH66" s="30"/>
      <c r="BI66" s="31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20">
        <v>1</v>
      </c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2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35" customFormat="1" ht="87.75" customHeight="1">
      <c r="A67" s="27"/>
      <c r="B67" s="48" t="s">
        <v>79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8"/>
      <c r="BA67" s="29" t="s">
        <v>69</v>
      </c>
      <c r="BB67" s="30"/>
      <c r="BC67" s="30"/>
      <c r="BD67" s="30"/>
      <c r="BE67" s="30"/>
      <c r="BF67" s="30"/>
      <c r="BG67" s="30"/>
      <c r="BH67" s="30"/>
      <c r="BI67" s="31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20">
        <v>1</v>
      </c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2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35" customFormat="1" ht="30" customHeight="1">
      <c r="A68" s="27"/>
      <c r="B68" s="48" t="s">
        <v>48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28"/>
      <c r="BA68" s="29" t="s">
        <v>70</v>
      </c>
      <c r="BB68" s="30"/>
      <c r="BC68" s="30"/>
      <c r="BD68" s="30"/>
      <c r="BE68" s="30"/>
      <c r="BF68" s="30"/>
      <c r="BG68" s="30"/>
      <c r="BH68" s="30"/>
      <c r="BI68" s="31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20">
        <v>1</v>
      </c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2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35" customFormat="1" ht="30" customHeight="1">
      <c r="A69" s="27"/>
      <c r="B69" s="48" t="s">
        <v>80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28"/>
      <c r="BA69" s="29" t="s">
        <v>71</v>
      </c>
      <c r="BB69" s="30"/>
      <c r="BC69" s="30"/>
      <c r="BD69" s="30"/>
      <c r="BE69" s="30"/>
      <c r="BF69" s="30"/>
      <c r="BG69" s="30"/>
      <c r="BH69" s="30"/>
      <c r="BI69" s="31"/>
      <c r="BJ69" s="32">
        <v>3175073.93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20">
        <v>1</v>
      </c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2"/>
      <c r="CM69" s="32">
        <f t="shared" si="1"/>
        <v>3175073.93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35" customFormat="1" ht="59.25" customHeight="1">
      <c r="A70" s="27"/>
      <c r="B70" s="48" t="s">
        <v>81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28"/>
      <c r="BA70" s="29" t="s">
        <v>72</v>
      </c>
      <c r="BB70" s="30"/>
      <c r="BC70" s="30"/>
      <c r="BD70" s="30"/>
      <c r="BE70" s="30"/>
      <c r="BF70" s="30"/>
      <c r="BG70" s="30"/>
      <c r="BH70" s="30"/>
      <c r="BI70" s="31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20">
        <v>1</v>
      </c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2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35" customFormat="1" ht="45" customHeight="1">
      <c r="A71" s="27"/>
      <c r="B71" s="48" t="s">
        <v>113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28"/>
      <c r="BA71" s="29" t="s">
        <v>73</v>
      </c>
      <c r="BB71" s="30"/>
      <c r="BC71" s="30"/>
      <c r="BD71" s="30"/>
      <c r="BE71" s="30"/>
      <c r="BF71" s="30"/>
      <c r="BG71" s="30"/>
      <c r="BH71" s="30"/>
      <c r="BI71" s="31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20">
        <v>1</v>
      </c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2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35" customFormat="1" ht="72.75" customHeight="1">
      <c r="A72" s="27"/>
      <c r="B72" s="48" t="s">
        <v>82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28"/>
      <c r="BA72" s="29" t="s">
        <v>74</v>
      </c>
      <c r="BB72" s="30"/>
      <c r="BC72" s="30"/>
      <c r="BD72" s="30"/>
      <c r="BE72" s="30"/>
      <c r="BF72" s="30"/>
      <c r="BG72" s="30"/>
      <c r="BH72" s="30"/>
      <c r="BI72" s="31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20">
        <v>1</v>
      </c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2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35" customFormat="1" ht="59.25" customHeight="1">
      <c r="A73" s="27"/>
      <c r="B73" s="48" t="s">
        <v>83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28"/>
      <c r="BA73" s="29" t="s">
        <v>75</v>
      </c>
      <c r="BB73" s="30"/>
      <c r="BC73" s="30"/>
      <c r="BD73" s="30"/>
      <c r="BE73" s="30"/>
      <c r="BF73" s="30"/>
      <c r="BG73" s="30"/>
      <c r="BH73" s="30"/>
      <c r="BI73" s="31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20">
        <v>1</v>
      </c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2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35" customFormat="1" ht="45" customHeight="1">
      <c r="A74" s="27"/>
      <c r="B74" s="48" t="s">
        <v>84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28"/>
      <c r="BA74" s="29" t="s">
        <v>76</v>
      </c>
      <c r="BB74" s="30"/>
      <c r="BC74" s="30"/>
      <c r="BD74" s="30"/>
      <c r="BE74" s="30"/>
      <c r="BF74" s="30"/>
      <c r="BG74" s="30"/>
      <c r="BH74" s="30"/>
      <c r="BI74" s="31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20">
        <v>1</v>
      </c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2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35" customFormat="1" ht="73.5" customHeight="1">
      <c r="A75" s="27"/>
      <c r="B75" s="48" t="s">
        <v>85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28"/>
      <c r="BA75" s="29" t="s">
        <v>89</v>
      </c>
      <c r="BB75" s="30"/>
      <c r="BC75" s="30"/>
      <c r="BD75" s="30"/>
      <c r="BE75" s="30"/>
      <c r="BF75" s="30"/>
      <c r="BG75" s="30"/>
      <c r="BH75" s="30"/>
      <c r="BI75" s="31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20">
        <v>1</v>
      </c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2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35" customFormat="1" ht="45" customHeight="1">
      <c r="A76" s="27"/>
      <c r="B76" s="48" t="s">
        <v>86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28"/>
      <c r="BA76" s="29" t="s">
        <v>91</v>
      </c>
      <c r="BB76" s="30"/>
      <c r="BC76" s="30"/>
      <c r="BD76" s="30"/>
      <c r="BE76" s="30"/>
      <c r="BF76" s="30"/>
      <c r="BG76" s="30"/>
      <c r="BH76" s="30"/>
      <c r="BI76" s="31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20">
        <v>1</v>
      </c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2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35" customFormat="1" ht="45" customHeight="1">
      <c r="A77" s="27"/>
      <c r="B77" s="48" t="s">
        <v>150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28"/>
      <c r="BA77" s="29" t="s">
        <v>92</v>
      </c>
      <c r="BB77" s="30"/>
      <c r="BC77" s="30"/>
      <c r="BD77" s="30"/>
      <c r="BE77" s="30"/>
      <c r="BF77" s="30"/>
      <c r="BG77" s="30"/>
      <c r="BH77" s="30"/>
      <c r="BI77" s="31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20">
        <v>1</v>
      </c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2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35" customFormat="1" ht="15.75" customHeight="1">
      <c r="A78" s="27"/>
      <c r="B78" s="17" t="s">
        <v>151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28"/>
      <c r="BA78" s="29" t="s">
        <v>95</v>
      </c>
      <c r="BB78" s="30"/>
      <c r="BC78" s="30"/>
      <c r="BD78" s="30"/>
      <c r="BE78" s="30"/>
      <c r="BF78" s="30"/>
      <c r="BG78" s="30"/>
      <c r="BH78" s="30"/>
      <c r="BI78" s="31"/>
      <c r="BJ78" s="32">
        <v>126865.35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20">
        <v>1</v>
      </c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2"/>
      <c r="CM78" s="32">
        <f t="shared" si="1"/>
        <v>126865.35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35" customFormat="1" ht="15.75" customHeight="1">
      <c r="A79" s="27"/>
      <c r="B79" s="17" t="s">
        <v>87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28"/>
      <c r="BA79" s="29" t="s">
        <v>96</v>
      </c>
      <c r="BB79" s="30"/>
      <c r="BC79" s="30"/>
      <c r="BD79" s="30"/>
      <c r="BE79" s="30"/>
      <c r="BF79" s="30"/>
      <c r="BG79" s="30"/>
      <c r="BH79" s="30"/>
      <c r="BI79" s="31"/>
      <c r="BJ79" s="32">
        <v>300895.32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20">
        <v>0.1</v>
      </c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2"/>
      <c r="CM79" s="32">
        <f t="shared" si="1"/>
        <v>30089.532000000003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35" customFormat="1" ht="15.75" customHeight="1">
      <c r="A80" s="27"/>
      <c r="B80" s="17" t="s">
        <v>152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28"/>
      <c r="BA80" s="29" t="s">
        <v>97</v>
      </c>
      <c r="BB80" s="30"/>
      <c r="BC80" s="30"/>
      <c r="BD80" s="30"/>
      <c r="BE80" s="30"/>
      <c r="BF80" s="30"/>
      <c r="BG80" s="30"/>
      <c r="BH80" s="30"/>
      <c r="BI80" s="31"/>
      <c r="BJ80" s="32">
        <f>BJ79+BJ78+BJ69+BJ64</f>
        <v>17776624.810000002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20" t="s">
        <v>34</v>
      </c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2"/>
      <c r="CM80" s="32">
        <f>SUM(CM57:CM79)</f>
        <v>17505819.022000004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35" customFormat="1" ht="15.75" customHeight="1">
      <c r="A81" s="27"/>
      <c r="B81" s="25" t="s">
        <v>88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6"/>
    </row>
    <row r="82" spans="1:108" s="35" customFormat="1" ht="45" customHeight="1">
      <c r="A82" s="27"/>
      <c r="B82" s="48" t="s">
        <v>153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28"/>
      <c r="BA82" s="29" t="s">
        <v>98</v>
      </c>
      <c r="BB82" s="30"/>
      <c r="BC82" s="30"/>
      <c r="BD82" s="30"/>
      <c r="BE82" s="30"/>
      <c r="BF82" s="30"/>
      <c r="BG82" s="30"/>
      <c r="BH82" s="30"/>
      <c r="BI82" s="31"/>
      <c r="BJ82" s="32">
        <v>626268.65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20">
        <v>1</v>
      </c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2"/>
      <c r="CM82" s="32">
        <f>BW82*BJ82</f>
        <v>626268.65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35" customFormat="1" ht="30" customHeight="1">
      <c r="A83" s="27"/>
      <c r="B83" s="48" t="s">
        <v>154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60"/>
      <c r="CM83" s="32">
        <f>CM31+CM35+CM39+CM55+CM80+CM82</f>
        <v>83211307.08200002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35" customFormat="1" ht="15.75" customHeight="1">
      <c r="A84" s="27"/>
      <c r="B84" s="17" t="s">
        <v>155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8"/>
      <c r="CM84" s="32">
        <f>CM83</f>
        <v>83211307.08200002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35" customFormat="1" ht="15.75" customHeight="1">
      <c r="A85" s="27"/>
      <c r="B85" s="25" t="s">
        <v>90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6"/>
    </row>
    <row r="86" spans="1:108" s="35" customFormat="1" ht="59.25" customHeight="1">
      <c r="A86" s="27"/>
      <c r="B86" s="48" t="s">
        <v>93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28"/>
      <c r="BA86" s="29" t="s">
        <v>99</v>
      </c>
      <c r="BB86" s="30"/>
      <c r="BC86" s="30"/>
      <c r="BD86" s="30"/>
      <c r="BE86" s="30"/>
      <c r="BF86" s="30"/>
      <c r="BG86" s="30"/>
      <c r="BH86" s="30"/>
      <c r="BI86" s="31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20" t="s">
        <v>34</v>
      </c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2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35" customFormat="1" ht="30" customHeight="1">
      <c r="A87" s="27"/>
      <c r="B87" s="48" t="s">
        <v>94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28"/>
      <c r="BA87" s="29" t="s">
        <v>100</v>
      </c>
      <c r="BB87" s="30"/>
      <c r="BC87" s="30"/>
      <c r="BD87" s="30"/>
      <c r="BE87" s="30"/>
      <c r="BF87" s="30"/>
      <c r="BG87" s="30"/>
      <c r="BH87" s="30"/>
      <c r="BI87" s="31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20" t="s">
        <v>34</v>
      </c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2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35" customFormat="1" ht="30" customHeight="1">
      <c r="A88" s="27"/>
      <c r="B88" s="48" t="s">
        <v>103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28"/>
      <c r="BA88" s="29" t="s">
        <v>101</v>
      </c>
      <c r="BB88" s="30"/>
      <c r="BC88" s="30"/>
      <c r="BD88" s="30"/>
      <c r="BE88" s="30"/>
      <c r="BF88" s="30"/>
      <c r="BG88" s="30"/>
      <c r="BH88" s="30"/>
      <c r="BI88" s="31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20" t="s">
        <v>34</v>
      </c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2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35" customFormat="1" ht="15.75" customHeight="1">
      <c r="A89" s="27"/>
      <c r="B89" s="17" t="s">
        <v>104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28"/>
      <c r="BA89" s="29" t="s">
        <v>102</v>
      </c>
      <c r="BB89" s="30"/>
      <c r="BC89" s="30"/>
      <c r="BD89" s="30"/>
      <c r="BE89" s="30"/>
      <c r="BF89" s="30"/>
      <c r="BG89" s="30"/>
      <c r="BH89" s="30"/>
      <c r="BI89" s="31"/>
      <c r="BJ89" s="32">
        <v>60209.62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20" t="s">
        <v>34</v>
      </c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2"/>
      <c r="CM89" s="32">
        <f t="shared" si="2"/>
        <v>60209.62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35" customFormat="1" ht="43.5" customHeight="1">
      <c r="A90" s="27"/>
      <c r="B90" s="48" t="s">
        <v>105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28"/>
      <c r="BA90" s="29" t="s">
        <v>156</v>
      </c>
      <c r="BB90" s="30"/>
      <c r="BC90" s="30"/>
      <c r="BD90" s="30"/>
      <c r="BE90" s="30"/>
      <c r="BF90" s="30"/>
      <c r="BG90" s="30"/>
      <c r="BH90" s="30"/>
      <c r="BI90" s="31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20" t="s">
        <v>34</v>
      </c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2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35" customFormat="1" ht="30" customHeight="1">
      <c r="A91" s="27"/>
      <c r="B91" s="48" t="s">
        <v>106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28"/>
      <c r="BA91" s="29" t="s">
        <v>157</v>
      </c>
      <c r="BB91" s="30"/>
      <c r="BC91" s="30"/>
      <c r="BD91" s="30"/>
      <c r="BE91" s="30"/>
      <c r="BF91" s="30"/>
      <c r="BG91" s="30"/>
      <c r="BH91" s="30"/>
      <c r="BI91" s="31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20" t="s">
        <v>34</v>
      </c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2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35" customFormat="1" ht="87.75" customHeight="1">
      <c r="A92" s="27"/>
      <c r="B92" s="48" t="s">
        <v>107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28"/>
      <c r="BA92" s="29" t="s">
        <v>158</v>
      </c>
      <c r="BB92" s="30"/>
      <c r="BC92" s="30"/>
      <c r="BD92" s="30"/>
      <c r="BE92" s="30"/>
      <c r="BF92" s="30"/>
      <c r="BG92" s="30"/>
      <c r="BH92" s="30"/>
      <c r="BI92" s="31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20" t="s">
        <v>34</v>
      </c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2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35" customFormat="1" ht="15.75" customHeight="1">
      <c r="A93" s="27"/>
      <c r="B93" s="48" t="s">
        <v>108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28"/>
      <c r="BA93" s="29" t="s">
        <v>159</v>
      </c>
      <c r="BB93" s="30"/>
      <c r="BC93" s="30"/>
      <c r="BD93" s="30"/>
      <c r="BE93" s="30"/>
      <c r="BF93" s="30"/>
      <c r="BG93" s="30"/>
      <c r="BH93" s="30"/>
      <c r="BI93" s="31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20" t="s">
        <v>34</v>
      </c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2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35" customFormat="1" ht="30" customHeight="1">
      <c r="A94" s="27"/>
      <c r="B94" s="48" t="s">
        <v>109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28"/>
      <c r="BA94" s="29" t="s">
        <v>160</v>
      </c>
      <c r="BB94" s="30"/>
      <c r="BC94" s="30"/>
      <c r="BD94" s="30"/>
      <c r="BE94" s="30"/>
      <c r="BF94" s="30"/>
      <c r="BG94" s="30"/>
      <c r="BH94" s="30"/>
      <c r="BI94" s="31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20" t="s">
        <v>34</v>
      </c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2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35" customFormat="1" ht="58.5" customHeight="1">
      <c r="A95" s="27"/>
      <c r="B95" s="48" t="s">
        <v>161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28"/>
      <c r="BA95" s="29" t="s">
        <v>162</v>
      </c>
      <c r="BB95" s="30"/>
      <c r="BC95" s="30"/>
      <c r="BD95" s="30"/>
      <c r="BE95" s="30"/>
      <c r="BF95" s="30"/>
      <c r="BG95" s="30"/>
      <c r="BH95" s="30"/>
      <c r="BI95" s="31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20" t="s">
        <v>34</v>
      </c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2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35" customFormat="1" ht="15.75" customHeight="1">
      <c r="A96" s="27"/>
      <c r="B96" s="17" t="s">
        <v>166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8"/>
      <c r="CM96" s="32">
        <f>SUM(CM86:CM95)</f>
        <v>60209.62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35" customFormat="1" ht="15.75" customHeight="1">
      <c r="A97" s="27"/>
      <c r="B97" s="25" t="s">
        <v>110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6"/>
    </row>
    <row r="98" spans="1:108" s="35" customFormat="1" ht="15.75" customHeight="1">
      <c r="A98" s="27"/>
      <c r="B98" s="17" t="s">
        <v>111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8"/>
      <c r="CM98" s="32">
        <f>CM83-CM96</f>
        <v>83151097.46200001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61" customFormat="1" ht="18" customHeight="1">
      <c r="AX99" s="62"/>
      <c r="AY99" s="62"/>
      <c r="AZ99" s="62"/>
      <c r="BA99" s="62"/>
      <c r="BB99" s="62"/>
      <c r="BC99" s="62"/>
      <c r="BD99" s="62"/>
      <c r="BE99" s="62"/>
      <c r="BF99" s="62"/>
      <c r="BG99" s="62"/>
    </row>
    <row r="100" spans="1:108" s="61" customFormat="1" ht="16.5" customHeight="1">
      <c r="A100" s="63" t="s">
        <v>168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U100" s="64" t="s">
        <v>169</v>
      </c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</row>
    <row r="101" spans="1:108" s="66" customFormat="1" ht="30" customHeight="1">
      <c r="A101" s="65" t="s">
        <v>114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61" customFormat="1" ht="16.5" customHeight="1">
      <c r="A102" s="63" t="s">
        <v>170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U102" s="64" t="s">
        <v>171</v>
      </c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</row>
    <row r="103" spans="1:108" s="66" customFormat="1" ht="25.5" customHeight="1">
      <c r="A103" s="65" t="s">
        <v>117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61" customFormat="1" ht="15">
      <c r="B104" s="61" t="s">
        <v>112</v>
      </c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2013-08-26T10:11:01Z</cp:lastPrinted>
  <dcterms:created xsi:type="dcterms:W3CDTF">2008-12-24T14:26:47Z</dcterms:created>
  <dcterms:modified xsi:type="dcterms:W3CDTF">2013-10-22T11:13:18Z</dcterms:modified>
  <cp:category/>
  <cp:version/>
  <cp:contentType/>
  <cp:contentStatus/>
</cp:coreProperties>
</file>