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<sst xmlns="http://schemas.openxmlformats.org/spreadsheetml/2006/main" count="193" uniqueCount="175">
  <si>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</si>
  <si>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</si>
  <si>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</si>
  <si>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</si>
  <si>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</si>
  <si>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</si>
  <si>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</si>
  <si>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</si>
  <si>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</si>
  <si>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</si>
  <si>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</si>
  <si>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</si>
  <si>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</si>
  <si>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</si>
  <si>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</si>
  <si>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</si>
  <si>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</si>
  <si>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</si>
  <si>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</si>
  <si>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</si>
  <si>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</si>
  <si>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</si>
  <si>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</si>
  <si>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</si>
  <si>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</si>
  <si>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</si>
  <si>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</si>
  <si>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</si>
  <si>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</si>
  <si>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</si>
  <si>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</si>
  <si>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</si>
  <si>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</si>
  <si>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</si>
  <si>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</si>
  <si>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</si>
  <si>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</si>
  <si>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</si>
  <si>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</si>
  <si>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</si>
  <si>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</si>
  <si>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</si>
  <si>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</si>
  <si>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</si>
  <si>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</si>
  <si>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</si>
  <si>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</si>
  <si>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</si>
  <si>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</si>
  <si>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</si>
  <si>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</si>
  <si>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</si>
  <si>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</si>
  <si>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</si>
  <si>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</si>
  <si>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</si>
  <si>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</si>
  <si>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</si>
  <si>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</si>
  <si>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</si>
  <si>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</si>
  <si>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</si>
  <si>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</si>
  <si>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</si>
  <si>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</si>
  <si>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</si>
  <si>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</si>
  <si>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</si>
  <si>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</si>
  <si>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</si>
  <si>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</si>
  <si>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</si>
  <si>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</si>
  <si>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</si>
  <si>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</si>
  <si>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</si>
  <si>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</si>
  <si>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</si>
  <si>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</si>
  <si>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</si>
  <si>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</si>
  <si>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</si>
  <si>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</si>
  <si>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</si>
  <si>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</si>
  <si>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</si>
  <si>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</si>
  <si>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</si>
  <si>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</si>
  <si>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</si>
  <si>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</si>
  <si>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</si>
  <si>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</si>
  <si>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</si>
  <si>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</si>
  <si>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</si>
  <si>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</si>
  <si>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</si>
  <si>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</si>
  <si>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</si>
  <si>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</si>
  <si>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</si>
  <si>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</si>
  <si>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</si>
  <si>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</si>
  <si>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</si>
  <si>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</si>
  <si>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</si>
  <si>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</si>
  <si>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</si>
  <si>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</si>
  <si>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</si>
  <si>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</si>
  <si>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</si>
  <si>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</si>
  <si>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</si>
  <si>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</si>
  <si>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</si>
  <si>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</si>
  <si>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</si>
  <si>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</si>
  <si>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</si>
  <si>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</si>
  <si>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</si>
  <si>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</si>
  <si>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</si>
  <si>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</si>
  <si>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</si>
  <si>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</si>
  <si>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</si>
  <si>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</si>
  <si>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</si>
  <si>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</si>
  <si>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</si>
  <si>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</si>
  <si>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</si>
  <si>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</si>
  <si>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</si>
  <si>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</si>
  <si>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</si>
  <si>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</si>
  <si>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</si>
  <si>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</si>
  <si>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</si>
  <si>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</si>
  <si>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</si>
  <si>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</si>
  <si>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</si>
  <si>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</si>
  <si>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</si>
  <si>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</si>
  <si>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</si>
  <si>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</si>
  <si>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</si>
  <si>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</si>
  <si>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</si>
  <si>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</si>
  <si>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</si>
  <si>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</si>
  <si>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</si>
  <si>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</si>
  <si>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</si>
  <si>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</si>
  <si>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</si>
  <si>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</si>
  <si>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</si>
  <si>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</si>
  <si>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</si>
  <si>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</si>
  <si>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</si>
  <si>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</si>
  <si>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</si>
  <si>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2013</t>
  </si>
  <si>
    <t>28</t>
  </si>
  <si>
    <t>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</si>
</sst>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5" fillId="0" borderId="5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15">
      <selection activeCell="CM39" sqref="CM39:DD39"/>
    </sheetView>
  </sheetViews>
  <sheetFormatPr defaultColWidth="9.00390625" defaultRowHeight="16.5" customHeight="1"/>
  <cols>
    <col min="1" max="61" width="0.875" style="1" customWidth="1"/>
    <col min="62" max="74" width="1.121093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0" t="s">
        <v>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</row>
    <row r="18" spans="1:108" s="4" customFormat="1" ht="14.25" customHeight="1">
      <c r="A18" s="60" t="s">
        <v>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1" t="s">
        <v>173</v>
      </c>
      <c r="AN19" s="61"/>
      <c r="AO19" s="61"/>
      <c r="AP19" s="61"/>
      <c r="AQ19" s="61"/>
      <c r="AR19" s="60" t="s">
        <v>3</v>
      </c>
      <c r="AS19" s="60"/>
      <c r="AT19" s="61" t="s">
        <v>174</v>
      </c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0" t="s">
        <v>3</v>
      </c>
      <c r="BJ19" s="60"/>
      <c r="BK19" s="61" t="s">
        <v>172</v>
      </c>
      <c r="BL19" s="61"/>
      <c r="BM19" s="61"/>
      <c r="BN19" s="61"/>
      <c r="BO19" s="61"/>
      <c r="BP19" s="61"/>
      <c r="BQ19" s="61"/>
      <c r="BR19" s="61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6.75" customHeight="1">
      <c r="H20" s="69" t="s">
        <v>167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2"/>
    </row>
    <row r="21" spans="8:105" s="3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3" t="s">
        <v>13</v>
      </c>
      <c r="BB23" s="33"/>
      <c r="BC23" s="33"/>
      <c r="BD23" s="33"/>
      <c r="BE23" s="33"/>
      <c r="BF23" s="33"/>
      <c r="BG23" s="33"/>
      <c r="BH23" s="33"/>
      <c r="BI23" s="34"/>
      <c r="BJ23" s="63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3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35">
        <v>0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7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5">
        <f>BW26*BJ26</f>
        <v>0</v>
      </c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35">
        <v>0</v>
      </c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7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5">
        <f>BW27*BJ27</f>
        <v>0</v>
      </c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35">
        <v>0</v>
      </c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7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5">
        <f>BW28*BJ28</f>
        <v>0</v>
      </c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35">
        <v>0</v>
      </c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7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5">
        <f>BW29*BJ29</f>
        <v>0</v>
      </c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35">
        <v>0</v>
      </c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7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5">
        <f>BW30*BJ30</f>
        <v>0</v>
      </c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08" s="24" customFormat="1" ht="15.75" customHeight="1">
      <c r="A31" s="21"/>
      <c r="B31" s="50" t="s">
        <v>135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22"/>
      <c r="BA31" s="51" t="s">
        <v>22</v>
      </c>
      <c r="BB31" s="52"/>
      <c r="BC31" s="52"/>
      <c r="BD31" s="52"/>
      <c r="BE31" s="52"/>
      <c r="BF31" s="52"/>
      <c r="BG31" s="52"/>
      <c r="BH31" s="52"/>
      <c r="BI31" s="53"/>
      <c r="BJ31" s="47">
        <f>SUM(BJ26:BJ30)</f>
        <v>0</v>
      </c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9"/>
      <c r="BW31" s="54" t="s">
        <v>34</v>
      </c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6"/>
      <c r="CM31" s="47">
        <f>SUM(CM26:CM30)</f>
        <v>0</v>
      </c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7" t="s">
        <v>23</v>
      </c>
      <c r="BB33" s="58"/>
      <c r="BC33" s="58"/>
      <c r="BD33" s="58"/>
      <c r="BE33" s="58"/>
      <c r="BF33" s="58"/>
      <c r="BG33" s="58"/>
      <c r="BH33" s="58"/>
      <c r="BI33" s="59"/>
      <c r="BJ33" s="41">
        <v>0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3"/>
      <c r="BW33" s="44">
        <v>1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6"/>
      <c r="CM33" s="35">
        <f>BW33*BJ33</f>
        <v>0</v>
      </c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7" t="s">
        <v>27</v>
      </c>
      <c r="BB34" s="58"/>
      <c r="BC34" s="58"/>
      <c r="BD34" s="58"/>
      <c r="BE34" s="58"/>
      <c r="BF34" s="58"/>
      <c r="BG34" s="58"/>
      <c r="BH34" s="58"/>
      <c r="BI34" s="59"/>
      <c r="BJ34" s="35">
        <v>0</v>
      </c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7"/>
      <c r="BW34" s="44">
        <v>1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6"/>
      <c r="CM34" s="35">
        <f>BW34*BJ34</f>
        <v>0</v>
      </c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7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35">
        <f>SUM(BJ33:BJ34)</f>
        <v>0</v>
      </c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5">
        <f>CM33+CM34</f>
        <v>0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2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35">
        <v>0</v>
      </c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7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5">
        <f>BW37*BJ37</f>
        <v>0</v>
      </c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7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35">
        <v>859438.62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5">
        <f>BW38*BJ38</f>
        <v>859438.62</v>
      </c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7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35">
        <f>SUM(BJ37:BJ38)</f>
        <v>859438.62</v>
      </c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7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5">
        <f>CM37+CM38</f>
        <v>859438.62</v>
      </c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7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35">
        <v>18866965.6</v>
      </c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7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5">
        <f>BW41*BJ41</f>
        <v>18866965.6</v>
      </c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7"/>
    </row>
    <row r="42" spans="1:108" s="24" customFormat="1" ht="73.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35">
        <v>0</v>
      </c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7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5">
        <f aca="true" t="shared" si="0" ref="CM42:CM54">BW42*BJ42</f>
        <v>0</v>
      </c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s="24" customFormat="1" ht="58.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35">
        <v>114438190</v>
      </c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7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5">
        <f t="shared" si="0"/>
        <v>57219095</v>
      </c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7"/>
    </row>
    <row r="44" spans="1:108" s="24" customFormat="1" ht="59.2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35">
        <v>0</v>
      </c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7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5">
        <f t="shared" si="0"/>
        <v>0</v>
      </c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7"/>
    </row>
    <row r="45" spans="1:108" s="24" customFormat="1" ht="30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35">
        <v>0</v>
      </c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7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5">
        <f t="shared" si="0"/>
        <v>0</v>
      </c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7"/>
    </row>
    <row r="46" spans="1:108" s="24" customFormat="1" ht="87.75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35">
        <v>0</v>
      </c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7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5">
        <f t="shared" si="0"/>
        <v>0</v>
      </c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7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35">
        <v>0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7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5">
        <f t="shared" si="0"/>
        <v>0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7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35">
        <v>0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7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5">
        <f t="shared" si="0"/>
        <v>0</v>
      </c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7"/>
    </row>
    <row r="49" spans="1:108" s="24" customFormat="1" ht="15.7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35">
        <v>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7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5">
        <f t="shared" si="0"/>
        <v>0</v>
      </c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s="24" customFormat="1" ht="4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35">
        <v>0</v>
      </c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7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5">
        <f t="shared" si="0"/>
        <v>0</v>
      </c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7"/>
    </row>
    <row r="51" spans="1:108" s="24" customFormat="1" ht="58.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35">
        <v>0</v>
      </c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7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5">
        <f t="shared" si="0"/>
        <v>0</v>
      </c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s="24" customFormat="1" ht="4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35">
        <v>0</v>
      </c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7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5">
        <f t="shared" si="0"/>
        <v>0</v>
      </c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7"/>
    </row>
    <row r="53" spans="1:108" s="24" customFormat="1" ht="4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35">
        <v>0</v>
      </c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7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5">
        <f t="shared" si="0"/>
        <v>0</v>
      </c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7"/>
    </row>
    <row r="54" spans="1:108" s="24" customFormat="1" ht="58.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35">
        <v>0</v>
      </c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7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5">
        <f t="shared" si="0"/>
        <v>0</v>
      </c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7"/>
    </row>
    <row r="55" spans="1:108" s="24" customFormat="1" ht="15.75" customHeight="1">
      <c r="A55" s="20"/>
      <c r="B55" s="64" t="s">
        <v>144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19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35">
        <f>SUM(BJ41:BJ54)</f>
        <v>133305155.6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5">
        <f>SUM(CM41:CM54)</f>
        <v>76086060.6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35">
        <v>0</v>
      </c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7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5">
        <f>BW57*BJ57</f>
        <v>0</v>
      </c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7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35">
        <v>0</v>
      </c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7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5">
        <f aca="true" t="shared" si="1" ref="CM58:CM79">BW58*BJ58</f>
        <v>0</v>
      </c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7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35">
        <v>0</v>
      </c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7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5">
        <f t="shared" si="1"/>
        <v>0</v>
      </c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35">
        <v>0</v>
      </c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7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5">
        <f t="shared" si="1"/>
        <v>0</v>
      </c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7"/>
    </row>
    <row r="61" spans="1:108" s="24" customFormat="1" ht="88.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35">
        <v>0</v>
      </c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7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5">
        <f t="shared" si="1"/>
        <v>0</v>
      </c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7"/>
    </row>
    <row r="62" spans="1:108" s="24" customFormat="1" ht="88.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35">
        <v>0</v>
      </c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7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5">
        <f t="shared" si="1"/>
        <v>0</v>
      </c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s="24" customFormat="1" ht="131.2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35">
        <v>0</v>
      </c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7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5">
        <f t="shared" si="1"/>
        <v>0</v>
      </c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7"/>
    </row>
    <row r="64" spans="1:108" s="24" customFormat="1" ht="102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35">
        <v>3081907.18</v>
      </c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7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5">
        <f t="shared" si="1"/>
        <v>3081907.18</v>
      </c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7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35">
        <v>0</v>
      </c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7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5">
        <f t="shared" si="1"/>
        <v>0</v>
      </c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35">
        <v>0</v>
      </c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7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5">
        <f t="shared" si="1"/>
        <v>0</v>
      </c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35">
        <v>0</v>
      </c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7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5">
        <f t="shared" si="1"/>
        <v>0</v>
      </c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7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35">
        <v>0</v>
      </c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7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5">
        <f t="shared" si="1"/>
        <v>0</v>
      </c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7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35">
        <v>2183343.57</v>
      </c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7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5">
        <f t="shared" si="1"/>
        <v>2183343.57</v>
      </c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35">
        <v>0</v>
      </c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7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5">
        <f t="shared" si="1"/>
        <v>0</v>
      </c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35">
        <v>0</v>
      </c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7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5">
        <f t="shared" si="1"/>
        <v>0</v>
      </c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7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35">
        <v>0</v>
      </c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7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5">
        <f t="shared" si="1"/>
        <v>0</v>
      </c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35">
        <v>0</v>
      </c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7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5">
        <f t="shared" si="1"/>
        <v>0</v>
      </c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7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35">
        <v>0</v>
      </c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7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5">
        <f t="shared" si="1"/>
        <v>0</v>
      </c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35">
        <v>0</v>
      </c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7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5">
        <f t="shared" si="1"/>
        <v>0</v>
      </c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35">
        <v>0</v>
      </c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7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5">
        <f t="shared" si="1"/>
        <v>0</v>
      </c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7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35">
        <v>0</v>
      </c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7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5">
        <f t="shared" si="1"/>
        <v>0</v>
      </c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7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35">
        <v>268673.84</v>
      </c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7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5">
        <f t="shared" si="1"/>
        <v>268673.84</v>
      </c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7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35">
        <v>349478.88</v>
      </c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7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5">
        <f t="shared" si="1"/>
        <v>34947.888</v>
      </c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7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35">
        <f>BJ79+BJ78+BJ69+BJ64</f>
        <v>5883403.470000001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SUM(CM57:CM79)</f>
        <v>5568872.478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35">
        <v>178827.26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7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BW82*BJ82</f>
        <v>178827.26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5">
        <f>CM31+CM35+CM39+CM55+CM80+CM82</f>
        <v>82693198.958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5">
        <f>CM83</f>
        <v>82693198.958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35">
        <v>0</v>
      </c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7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5">
        <f>BJ86</f>
        <v>0</v>
      </c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7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35">
        <v>0</v>
      </c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7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5">
        <f aca="true" t="shared" si="2" ref="CM87:CM95">BJ87</f>
        <v>0</v>
      </c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7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35">
        <v>0</v>
      </c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7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5">
        <f t="shared" si="2"/>
        <v>0</v>
      </c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7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35">
        <v>84047.42</v>
      </c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7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5">
        <f t="shared" si="2"/>
        <v>84047.42</v>
      </c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7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38" t="s">
        <v>156</v>
      </c>
      <c r="BB90" s="39"/>
      <c r="BC90" s="39"/>
      <c r="BD90" s="39"/>
      <c r="BE90" s="39"/>
      <c r="BF90" s="39"/>
      <c r="BG90" s="39"/>
      <c r="BH90" s="39"/>
      <c r="BI90" s="40"/>
      <c r="BJ90" s="35">
        <v>0</v>
      </c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7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5">
        <f t="shared" si="2"/>
        <v>0</v>
      </c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7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38" t="s">
        <v>157</v>
      </c>
      <c r="BB91" s="39"/>
      <c r="BC91" s="39"/>
      <c r="BD91" s="39"/>
      <c r="BE91" s="39"/>
      <c r="BF91" s="39"/>
      <c r="BG91" s="39"/>
      <c r="BH91" s="39"/>
      <c r="BI91" s="40"/>
      <c r="BJ91" s="35">
        <v>0</v>
      </c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7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5">
        <f t="shared" si="2"/>
        <v>0</v>
      </c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7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38" t="s">
        <v>158</v>
      </c>
      <c r="BB92" s="39"/>
      <c r="BC92" s="39"/>
      <c r="BD92" s="39"/>
      <c r="BE92" s="39"/>
      <c r="BF92" s="39"/>
      <c r="BG92" s="39"/>
      <c r="BH92" s="39"/>
      <c r="BI92" s="40"/>
      <c r="BJ92" s="35">
        <v>0</v>
      </c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7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5">
        <f t="shared" si="2"/>
        <v>0</v>
      </c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7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38" t="s">
        <v>159</v>
      </c>
      <c r="BB93" s="39"/>
      <c r="BC93" s="39"/>
      <c r="BD93" s="39"/>
      <c r="BE93" s="39"/>
      <c r="BF93" s="39"/>
      <c r="BG93" s="39"/>
      <c r="BH93" s="39"/>
      <c r="BI93" s="40"/>
      <c r="BJ93" s="35">
        <v>0</v>
      </c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7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35">
        <f t="shared" si="2"/>
        <v>0</v>
      </c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7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38" t="s">
        <v>160</v>
      </c>
      <c r="BB94" s="39"/>
      <c r="BC94" s="39"/>
      <c r="BD94" s="39"/>
      <c r="BE94" s="39"/>
      <c r="BF94" s="39"/>
      <c r="BG94" s="39"/>
      <c r="BH94" s="39"/>
      <c r="BI94" s="40"/>
      <c r="BJ94" s="35">
        <v>0</v>
      </c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7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35">
        <f t="shared" si="2"/>
        <v>0</v>
      </c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7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38" t="s">
        <v>162</v>
      </c>
      <c r="BB95" s="39"/>
      <c r="BC95" s="39"/>
      <c r="BD95" s="39"/>
      <c r="BE95" s="39"/>
      <c r="BF95" s="39"/>
      <c r="BG95" s="39"/>
      <c r="BH95" s="39"/>
      <c r="BI95" s="40"/>
      <c r="BJ95" s="35">
        <v>0</v>
      </c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7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5">
        <f t="shared" si="2"/>
        <v>0</v>
      </c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7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5">
        <f>SUM(CM86:CM95)</f>
        <v>84047.42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5">
        <f>CM83-CM96</f>
        <v>82609151.538</v>
      </c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68" t="s">
        <v>168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U100" s="65" t="s">
        <v>169</v>
      </c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</row>
    <row r="101" spans="1:108" s="15" customFormat="1" ht="30" customHeight="1">
      <c r="A101" s="66" t="s">
        <v>114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V101" s="67" t="s">
        <v>115</v>
      </c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U101" s="67" t="s">
        <v>116</v>
      </c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</row>
    <row r="102" spans="1:108" s="10" customFormat="1" ht="16.5" customHeight="1">
      <c r="A102" s="68" t="s">
        <v>170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U102" s="65" t="s">
        <v>171</v>
      </c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</row>
    <row r="103" spans="1:108" s="15" customFormat="1" ht="25.5" customHeight="1">
      <c r="A103" s="66" t="s">
        <v>117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V103" s="67" t="s">
        <v>115</v>
      </c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U103" s="67" t="s">
        <v>116</v>
      </c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H21:CW21"/>
    <mergeCell ref="A23:AZ23"/>
    <mergeCell ref="BA23:BI23"/>
    <mergeCell ref="BJ23:BV23"/>
    <mergeCell ref="BW23:CL23"/>
    <mergeCell ref="CM23:DD23"/>
    <mergeCell ref="B22:DD22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BA54:BI54"/>
    <mergeCell ref="BJ54:BV54"/>
    <mergeCell ref="BW54:CL54"/>
    <mergeCell ref="B54:AY54"/>
    <mergeCell ref="CM51:DD51"/>
    <mergeCell ref="B53:AY53"/>
    <mergeCell ref="BA53:BI53"/>
    <mergeCell ref="B50:AY50"/>
    <mergeCell ref="CM53:DD53"/>
    <mergeCell ref="B52:AY52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A58:BI58"/>
    <mergeCell ref="BJ58:BV58"/>
    <mergeCell ref="BW58:CL58"/>
    <mergeCell ref="CM58:DD58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BA64:BI64"/>
    <mergeCell ref="BJ64:BV64"/>
    <mergeCell ref="BW64:CL64"/>
    <mergeCell ref="CM64:DD64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2013-03-22T07:18:39Z</cp:lastPrinted>
  <dcterms:created xsi:type="dcterms:W3CDTF">2008-12-24T14:26:47Z</dcterms:created>
  <dcterms:modified xsi:type="dcterms:W3CDTF">2013-03-22T07:20:35Z</dcterms:modified>
  <cp:category/>
  <cp:version/>
  <cp:contentType/>
  <cp:contentStatus/>
</cp:coreProperties>
</file>